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3" i="1" l="1"/>
  <c r="O14" i="1" l="1"/>
  <c r="O13" i="1"/>
  <c r="O12" i="1"/>
  <c r="O11" i="1"/>
  <c r="O10" i="1"/>
  <c r="O9" i="1"/>
  <c r="O8" i="1"/>
  <c r="O7" i="1"/>
  <c r="O15" i="1"/>
  <c r="AE17" i="1"/>
  <c r="AD17" i="1"/>
  <c r="AC17" i="1"/>
  <c r="AB17" i="1"/>
  <c r="AA17" i="1"/>
  <c r="Z17" i="1"/>
  <c r="Y17" i="1"/>
  <c r="I23" i="1"/>
  <c r="X17" i="1"/>
  <c r="H23" i="1"/>
  <c r="W17" i="1"/>
  <c r="G23" i="1" s="1"/>
  <c r="V17" i="1"/>
  <c r="F23" i="1"/>
  <c r="U17" i="1"/>
  <c r="E23" i="1"/>
  <c r="T17" i="1"/>
  <c r="I22" i="1"/>
  <c r="S17" i="1"/>
  <c r="H22" i="1"/>
  <c r="L22" i="1" s="1"/>
  <c r="R17" i="1"/>
  <c r="G22" i="1" s="1"/>
  <c r="Q17" i="1"/>
  <c r="F22" i="1" s="1"/>
  <c r="P17" i="1"/>
  <c r="E22" i="1" s="1"/>
  <c r="M22" i="1" s="1"/>
  <c r="M17" i="1"/>
  <c r="L17" i="1"/>
  <c r="K17" i="1"/>
  <c r="J17" i="1"/>
  <c r="I17" i="1"/>
  <c r="I21" i="1" s="1"/>
  <c r="H17" i="1"/>
  <c r="H21" i="1"/>
  <c r="G17" i="1"/>
  <c r="G21" i="1"/>
  <c r="F17" i="1"/>
  <c r="F21" i="1"/>
  <c r="K21" i="1" s="1"/>
  <c r="E17" i="1"/>
  <c r="E21" i="1" s="1"/>
  <c r="O17" i="1"/>
  <c r="O21" i="1" s="1"/>
  <c r="H24" i="1"/>
  <c r="O22" i="1"/>
  <c r="N17" i="1"/>
  <c r="N21" i="1" s="1"/>
  <c r="D18" i="1" l="1"/>
  <c r="O24" i="1"/>
  <c r="L23" i="1"/>
  <c r="G24" i="1"/>
  <c r="M23" i="1"/>
  <c r="K23" i="1"/>
  <c r="I24" i="1"/>
  <c r="M21" i="1"/>
  <c r="F24" i="1"/>
  <c r="K22" i="1"/>
  <c r="E24" i="1"/>
  <c r="L24" i="1" s="1"/>
  <c r="L21" i="1"/>
  <c r="K24" i="1" l="1"/>
  <c r="M24" i="1"/>
  <c r="N24" i="1"/>
</calcChain>
</file>

<file path=xl/sharedStrings.xml><?xml version="1.0" encoding="utf-8"?>
<sst xmlns="http://schemas.openxmlformats.org/spreadsheetml/2006/main" count="107" uniqueCount="64">
  <si>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</si>
  <si>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</si>
  <si>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</si>
  <si>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</si>
  <si>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</si>
  <si>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</si>
  <si>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</si>
  <si>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</si>
  <si>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</si>
  <si>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</si>
  <si>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</si>
  <si>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</si>
  <si>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</si>
  <si>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</si>
  <si>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</si>
  <si>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</si>
  <si>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</si>
  <si>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</si>
  <si>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</si>
  <si>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</si>
  <si>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</si>
  <si>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</si>
  <si>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</si>
  <si>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</si>
  <si>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</si>
  <si>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</si>
  <si>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</si>
  <si>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</si>
  <si>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</si>
  <si>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</si>
  <si>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</si>
  <si>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</si>
  <si>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</si>
  <si>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</si>
  <si>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</si>
  <si>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</si>
  <si>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</si>
  <si>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</si>
  <si>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</si>
  <si>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1.  ottelu</t>
  </si>
  <si>
    <t>suomensarja</t>
  </si>
  <si>
    <t>8.</t>
  </si>
  <si>
    <t>jatkosarja</t>
  </si>
  <si>
    <t>superpesiskarsinta</t>
  </si>
  <si>
    <t>9.</t>
  </si>
  <si>
    <t>11.</t>
  </si>
  <si>
    <t>alemmat pudotuspelit</t>
  </si>
  <si>
    <t>karsintasarja</t>
  </si>
  <si>
    <t>10.</t>
  </si>
  <si>
    <t>2.  ottelu</t>
  </si>
  <si>
    <t>YPJ</t>
  </si>
  <si>
    <t>KL - %</t>
  </si>
  <si>
    <t>30.05. 2004  YPJ - TyTe  0-2  (5-6, 1-3)</t>
  </si>
  <si>
    <t>20.08. 2003  Paukku - YPJ  2-0  (6-2, 4-1)</t>
  </si>
  <si>
    <t xml:space="preserve">  18 v   6 kk   4 pv</t>
  </si>
  <si>
    <t>24.08. 2003  YPJ - Lippo  2-0  (15-0, 5-2)</t>
  </si>
  <si>
    <t xml:space="preserve">  18 v   6 kk   8 pv</t>
  </si>
  <si>
    <t>11.  ottelu</t>
  </si>
  <si>
    <t xml:space="preserve">  19 v   3 kk 14 pv</t>
  </si>
  <si>
    <t>play off</t>
  </si>
  <si>
    <t>16.2.1985   Lapua</t>
  </si>
  <si>
    <t>Seurat</t>
  </si>
  <si>
    <t>YPJ = Ylihärmän Pesis-Junkkarit  (1996),  kasvattajaseura</t>
  </si>
  <si>
    <t>Eveliina Maunumaa os. Linjamäki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</si>
</sst>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6" xfId="0" applyFont="1" applyFill="1" applyBorder="1"/>
    <xf numFmtId="0" fontId="2" fillId="6" borderId="6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9" customWidth="1"/>
    <col min="4" max="4" width="8.140625" style="90" customWidth="1"/>
    <col min="5" max="12" width="5.7109375" style="90" customWidth="1"/>
    <col min="13" max="13" width="6.28515625" style="90" customWidth="1"/>
    <col min="14" max="14" width="8.28515625" style="90" customWidth="1"/>
    <col min="15" max="15" width="0.7109375" style="90" customWidth="1"/>
    <col min="16" max="23" width="5.7109375" style="9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30.28515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63</v>
      </c>
      <c r="C1" s="2"/>
      <c r="D1" s="3"/>
      <c r="E1" s="3"/>
      <c r="F1" s="3"/>
      <c r="G1" s="4" t="s">
        <v>60</v>
      </c>
      <c r="H1" s="5"/>
      <c r="I1" s="5"/>
      <c r="J1" s="6"/>
      <c r="K1" s="3"/>
      <c r="L1" s="5"/>
      <c r="M1" s="7"/>
      <c r="N1" s="5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2001</v>
      </c>
      <c r="C4" s="27"/>
      <c r="D4" s="28" t="s">
        <v>50</v>
      </c>
      <c r="E4" s="27"/>
      <c r="F4" s="29" t="s">
        <v>40</v>
      </c>
      <c r="G4" s="30"/>
      <c r="H4" s="31"/>
      <c r="I4" s="27"/>
      <c r="J4" s="27"/>
      <c r="K4" s="27"/>
      <c r="L4" s="27"/>
      <c r="M4" s="27"/>
      <c r="N4" s="27"/>
      <c r="O4" s="32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35">
        <v>2002</v>
      </c>
      <c r="C5" s="35"/>
      <c r="D5" s="36" t="s">
        <v>50</v>
      </c>
      <c r="E5" s="35"/>
      <c r="F5" s="37" t="s">
        <v>34</v>
      </c>
      <c r="G5" s="38"/>
      <c r="H5" s="39"/>
      <c r="I5" s="35"/>
      <c r="J5" s="35"/>
      <c r="K5" s="35"/>
      <c r="L5" s="35"/>
      <c r="M5" s="35"/>
      <c r="N5" s="35"/>
      <c r="O5" s="32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40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35">
        <v>2003</v>
      </c>
      <c r="C6" s="35"/>
      <c r="D6" s="36" t="s">
        <v>50</v>
      </c>
      <c r="E6" s="35"/>
      <c r="F6" s="37" t="s">
        <v>34</v>
      </c>
      <c r="G6" s="38"/>
      <c r="H6" s="39"/>
      <c r="I6" s="35"/>
      <c r="J6" s="35"/>
      <c r="K6" s="35"/>
      <c r="L6" s="35"/>
      <c r="M6" s="35"/>
      <c r="N6" s="35"/>
      <c r="O6" s="32"/>
      <c r="P6" s="33"/>
      <c r="Q6" s="33"/>
      <c r="R6" s="33"/>
      <c r="S6" s="33"/>
      <c r="T6" s="33"/>
      <c r="U6" s="34">
        <v>6</v>
      </c>
      <c r="V6" s="34">
        <v>0</v>
      </c>
      <c r="W6" s="34">
        <v>1</v>
      </c>
      <c r="X6" s="34">
        <v>2</v>
      </c>
      <c r="Y6" s="34">
        <v>16</v>
      </c>
      <c r="Z6" s="33"/>
      <c r="AA6" s="33"/>
      <c r="AB6" s="33"/>
      <c r="AC6" s="33"/>
      <c r="AD6" s="33"/>
      <c r="AE6" s="33"/>
      <c r="AF6" s="41" t="s">
        <v>47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2004</v>
      </c>
      <c r="C7" s="33" t="s">
        <v>44</v>
      </c>
      <c r="D7" s="42" t="s">
        <v>50</v>
      </c>
      <c r="E7" s="33">
        <v>19</v>
      </c>
      <c r="F7" s="33">
        <v>1</v>
      </c>
      <c r="G7" s="33">
        <v>4</v>
      </c>
      <c r="H7" s="33">
        <v>6</v>
      </c>
      <c r="I7" s="33">
        <v>48</v>
      </c>
      <c r="J7" s="33">
        <v>17</v>
      </c>
      <c r="K7" s="33">
        <v>12</v>
      </c>
      <c r="L7" s="33">
        <v>14</v>
      </c>
      <c r="M7" s="33">
        <v>5</v>
      </c>
      <c r="N7" s="43">
        <v>0.51060000000000005</v>
      </c>
      <c r="O7" s="25">
        <f t="shared" ref="O7:O13" si="0">PRODUCT(I7/N7)</f>
        <v>94.007050528789648</v>
      </c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44"/>
      <c r="AC7" s="33"/>
      <c r="AD7" s="33"/>
      <c r="AE7" s="33"/>
      <c r="AF7" s="40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3">
        <v>2005</v>
      </c>
      <c r="C8" s="33" t="s">
        <v>41</v>
      </c>
      <c r="D8" s="42" t="s">
        <v>50</v>
      </c>
      <c r="E8" s="33">
        <v>20</v>
      </c>
      <c r="F8" s="33">
        <v>0</v>
      </c>
      <c r="G8" s="33">
        <v>1</v>
      </c>
      <c r="H8" s="33">
        <v>4</v>
      </c>
      <c r="I8" s="33">
        <v>37</v>
      </c>
      <c r="J8" s="33">
        <v>20</v>
      </c>
      <c r="K8" s="33">
        <v>10</v>
      </c>
      <c r="L8" s="33">
        <v>6</v>
      </c>
      <c r="M8" s="33">
        <v>1</v>
      </c>
      <c r="N8" s="43">
        <v>0.38540000000000002</v>
      </c>
      <c r="O8" s="25">
        <f t="shared" si="0"/>
        <v>96.00415153087701</v>
      </c>
      <c r="P8" s="33">
        <v>7</v>
      </c>
      <c r="Q8" s="33">
        <v>0</v>
      </c>
      <c r="R8" s="33">
        <v>2</v>
      </c>
      <c r="S8" s="33">
        <v>0</v>
      </c>
      <c r="T8" s="33">
        <v>15</v>
      </c>
      <c r="U8" s="34"/>
      <c r="V8" s="34"/>
      <c r="W8" s="34"/>
      <c r="X8" s="34"/>
      <c r="Y8" s="34"/>
      <c r="Z8" s="33"/>
      <c r="AA8" s="33"/>
      <c r="AB8" s="44"/>
      <c r="AC8" s="33"/>
      <c r="AD8" s="33"/>
      <c r="AE8" s="33"/>
      <c r="AF8" s="40" t="s">
        <v>42</v>
      </c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33">
        <v>2006</v>
      </c>
      <c r="C9" s="33" t="s">
        <v>45</v>
      </c>
      <c r="D9" s="42" t="s">
        <v>50</v>
      </c>
      <c r="E9" s="33">
        <v>20</v>
      </c>
      <c r="F9" s="33">
        <v>0</v>
      </c>
      <c r="G9" s="33">
        <v>6</v>
      </c>
      <c r="H9" s="33">
        <v>6</v>
      </c>
      <c r="I9" s="33">
        <v>50</v>
      </c>
      <c r="J9" s="33">
        <v>15</v>
      </c>
      <c r="K9" s="33">
        <v>17</v>
      </c>
      <c r="L9" s="33">
        <v>12</v>
      </c>
      <c r="M9" s="33">
        <v>6</v>
      </c>
      <c r="N9" s="43">
        <v>0.42730000000000001</v>
      </c>
      <c r="O9" s="25">
        <f t="shared" si="0"/>
        <v>117.01380762930026</v>
      </c>
      <c r="P9" s="33"/>
      <c r="Q9" s="33"/>
      <c r="R9" s="33"/>
      <c r="S9" s="33"/>
      <c r="T9" s="33"/>
      <c r="U9" s="34">
        <v>2</v>
      </c>
      <c r="V9" s="34">
        <v>0</v>
      </c>
      <c r="W9" s="34">
        <v>0</v>
      </c>
      <c r="X9" s="34">
        <v>3</v>
      </c>
      <c r="Y9" s="34">
        <v>7</v>
      </c>
      <c r="Z9" s="33"/>
      <c r="AA9" s="33"/>
      <c r="AB9" s="44"/>
      <c r="AC9" s="33"/>
      <c r="AD9" s="33"/>
      <c r="AE9" s="33"/>
      <c r="AF9" s="45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>
        <v>2007</v>
      </c>
      <c r="C10" s="33" t="s">
        <v>41</v>
      </c>
      <c r="D10" s="42" t="s">
        <v>50</v>
      </c>
      <c r="E10" s="33">
        <v>20</v>
      </c>
      <c r="F10" s="33">
        <v>0</v>
      </c>
      <c r="G10" s="33">
        <v>0</v>
      </c>
      <c r="H10" s="33">
        <v>7</v>
      </c>
      <c r="I10" s="33">
        <v>46</v>
      </c>
      <c r="J10" s="33">
        <v>20</v>
      </c>
      <c r="K10" s="33">
        <v>16</v>
      </c>
      <c r="L10" s="33">
        <v>10</v>
      </c>
      <c r="M10" s="33">
        <v>0</v>
      </c>
      <c r="N10" s="43">
        <v>0.46460000000000001</v>
      </c>
      <c r="O10" s="25">
        <f t="shared" si="0"/>
        <v>99.009900990099013</v>
      </c>
      <c r="P10" s="33">
        <v>7</v>
      </c>
      <c r="Q10" s="33">
        <v>0</v>
      </c>
      <c r="R10" s="33">
        <v>0</v>
      </c>
      <c r="S10" s="33">
        <v>0</v>
      </c>
      <c r="T10" s="33">
        <v>14</v>
      </c>
      <c r="U10" s="34"/>
      <c r="V10" s="34"/>
      <c r="W10" s="34"/>
      <c r="X10" s="34"/>
      <c r="Y10" s="34"/>
      <c r="Z10" s="33"/>
      <c r="AA10" s="33"/>
      <c r="AB10" s="44"/>
      <c r="AC10" s="33"/>
      <c r="AD10" s="33"/>
      <c r="AE10" s="33"/>
      <c r="AF10" s="40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3">
        <v>2008</v>
      </c>
      <c r="C11" s="33" t="s">
        <v>44</v>
      </c>
      <c r="D11" s="42" t="s">
        <v>50</v>
      </c>
      <c r="E11" s="33">
        <v>20</v>
      </c>
      <c r="F11" s="33">
        <v>1</v>
      </c>
      <c r="G11" s="33">
        <v>1</v>
      </c>
      <c r="H11" s="33">
        <v>6</v>
      </c>
      <c r="I11" s="33">
        <v>52</v>
      </c>
      <c r="J11" s="33">
        <v>11</v>
      </c>
      <c r="K11" s="33">
        <v>24</v>
      </c>
      <c r="L11" s="33">
        <v>15</v>
      </c>
      <c r="M11" s="33">
        <v>2</v>
      </c>
      <c r="N11" s="43">
        <v>0.44819999999999999</v>
      </c>
      <c r="O11" s="25">
        <f t="shared" si="0"/>
        <v>116.01963409192325</v>
      </c>
      <c r="P11" s="33"/>
      <c r="Q11" s="33"/>
      <c r="R11" s="33"/>
      <c r="S11" s="33"/>
      <c r="T11" s="33"/>
      <c r="U11" s="34"/>
      <c r="V11" s="34"/>
      <c r="W11" s="34"/>
      <c r="X11" s="34"/>
      <c r="Y11" s="34"/>
      <c r="Z11" s="33"/>
      <c r="AA11" s="33"/>
      <c r="AB11" s="44"/>
      <c r="AC11" s="33"/>
      <c r="AD11" s="33"/>
      <c r="AE11" s="33"/>
      <c r="AF11" s="4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>
        <v>2009</v>
      </c>
      <c r="C12" s="33" t="s">
        <v>45</v>
      </c>
      <c r="D12" s="42" t="s">
        <v>50</v>
      </c>
      <c r="E12" s="33">
        <v>24</v>
      </c>
      <c r="F12" s="33">
        <v>0</v>
      </c>
      <c r="G12" s="33">
        <v>5</v>
      </c>
      <c r="H12" s="33">
        <v>3</v>
      </c>
      <c r="I12" s="33">
        <v>54</v>
      </c>
      <c r="J12" s="33">
        <v>17</v>
      </c>
      <c r="K12" s="33">
        <v>17</v>
      </c>
      <c r="L12" s="33">
        <v>15</v>
      </c>
      <c r="M12" s="33">
        <v>5</v>
      </c>
      <c r="N12" s="43">
        <v>0.40160000000000001</v>
      </c>
      <c r="O12" s="25">
        <f t="shared" si="0"/>
        <v>134.46215139442231</v>
      </c>
      <c r="P12" s="33"/>
      <c r="Q12" s="33"/>
      <c r="R12" s="33"/>
      <c r="S12" s="33"/>
      <c r="T12" s="33"/>
      <c r="U12" s="34">
        <v>10</v>
      </c>
      <c r="V12" s="34">
        <v>0</v>
      </c>
      <c r="W12" s="34">
        <v>1</v>
      </c>
      <c r="X12" s="34">
        <v>2</v>
      </c>
      <c r="Y12" s="34">
        <v>17</v>
      </c>
      <c r="Z12" s="33"/>
      <c r="AA12" s="33"/>
      <c r="AB12" s="44"/>
      <c r="AC12" s="33"/>
      <c r="AD12" s="33"/>
      <c r="AE12" s="33"/>
      <c r="AF12" s="45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3">
        <v>2010</v>
      </c>
      <c r="C13" s="33" t="s">
        <v>48</v>
      </c>
      <c r="D13" s="42" t="s">
        <v>50</v>
      </c>
      <c r="E13" s="33">
        <v>24</v>
      </c>
      <c r="F13" s="33">
        <v>0</v>
      </c>
      <c r="G13" s="33">
        <v>3</v>
      </c>
      <c r="H13" s="33">
        <v>8</v>
      </c>
      <c r="I13" s="33">
        <v>76</v>
      </c>
      <c r="J13" s="33">
        <v>15</v>
      </c>
      <c r="K13" s="33">
        <v>29</v>
      </c>
      <c r="L13" s="33">
        <v>29</v>
      </c>
      <c r="M13" s="33">
        <v>3</v>
      </c>
      <c r="N13" s="43">
        <v>0.55069999999999997</v>
      </c>
      <c r="O13" s="25">
        <f t="shared" si="0"/>
        <v>138.00617396041403</v>
      </c>
      <c r="P13" s="33"/>
      <c r="Q13" s="33"/>
      <c r="R13" s="33"/>
      <c r="S13" s="33"/>
      <c r="T13" s="33"/>
      <c r="U13" s="34">
        <v>3</v>
      </c>
      <c r="V13" s="34">
        <v>0</v>
      </c>
      <c r="W13" s="34">
        <v>2</v>
      </c>
      <c r="X13" s="34">
        <v>3</v>
      </c>
      <c r="Y13" s="34">
        <v>11</v>
      </c>
      <c r="Z13" s="33"/>
      <c r="AA13" s="33"/>
      <c r="AB13" s="44"/>
      <c r="AC13" s="33"/>
      <c r="AD13" s="33"/>
      <c r="AE13" s="33"/>
      <c r="AF13" s="41" t="s">
        <v>46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3">
        <v>2011</v>
      </c>
      <c r="C14" s="33" t="s">
        <v>41</v>
      </c>
      <c r="D14" s="42" t="s">
        <v>50</v>
      </c>
      <c r="E14" s="33">
        <v>22</v>
      </c>
      <c r="F14" s="33">
        <v>0</v>
      </c>
      <c r="G14" s="33">
        <v>9</v>
      </c>
      <c r="H14" s="33">
        <v>5</v>
      </c>
      <c r="I14" s="33">
        <v>45</v>
      </c>
      <c r="J14" s="33">
        <v>8</v>
      </c>
      <c r="K14" s="33">
        <v>14</v>
      </c>
      <c r="L14" s="33">
        <v>14</v>
      </c>
      <c r="M14" s="33">
        <v>9</v>
      </c>
      <c r="N14" s="43">
        <v>0.42099999999999999</v>
      </c>
      <c r="O14" s="25">
        <f>PRODUCT(I14/N14)</f>
        <v>106.88836104513065</v>
      </c>
      <c r="P14" s="33">
        <v>3</v>
      </c>
      <c r="Q14" s="33">
        <v>0</v>
      </c>
      <c r="R14" s="33">
        <v>0</v>
      </c>
      <c r="S14" s="33">
        <v>0</v>
      </c>
      <c r="T14" s="33">
        <v>5</v>
      </c>
      <c r="U14" s="34"/>
      <c r="V14" s="34"/>
      <c r="W14" s="34"/>
      <c r="X14" s="34"/>
      <c r="Y14" s="34"/>
      <c r="Z14" s="33"/>
      <c r="AA14" s="33"/>
      <c r="AB14" s="44"/>
      <c r="AC14" s="33"/>
      <c r="AD14" s="33"/>
      <c r="AE14" s="33"/>
      <c r="AF14" s="14" t="s">
        <v>59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>
        <v>2012</v>
      </c>
      <c r="C15" s="33" t="s">
        <v>41</v>
      </c>
      <c r="D15" s="42" t="s">
        <v>50</v>
      </c>
      <c r="E15" s="33">
        <v>22</v>
      </c>
      <c r="F15" s="33">
        <v>0</v>
      </c>
      <c r="G15" s="33">
        <v>5</v>
      </c>
      <c r="H15" s="33">
        <v>1</v>
      </c>
      <c r="I15" s="33">
        <v>55</v>
      </c>
      <c r="J15" s="33">
        <v>11</v>
      </c>
      <c r="K15" s="33">
        <v>23</v>
      </c>
      <c r="L15" s="33">
        <v>16</v>
      </c>
      <c r="M15" s="33">
        <v>5</v>
      </c>
      <c r="N15" s="43">
        <v>0.44400000000000001</v>
      </c>
      <c r="O15" s="25">
        <f>PRODUCT(I15/N15)</f>
        <v>123.87387387387388</v>
      </c>
      <c r="P15" s="33">
        <v>3</v>
      </c>
      <c r="Q15" s="33">
        <v>0</v>
      </c>
      <c r="R15" s="33">
        <v>0</v>
      </c>
      <c r="S15" s="33">
        <v>0</v>
      </c>
      <c r="T15" s="33">
        <v>3</v>
      </c>
      <c r="U15" s="34"/>
      <c r="V15" s="34"/>
      <c r="W15" s="34"/>
      <c r="X15" s="34"/>
      <c r="Y15" s="34"/>
      <c r="Z15" s="33"/>
      <c r="AA15" s="33"/>
      <c r="AB15" s="44"/>
      <c r="AC15" s="33"/>
      <c r="AD15" s="33"/>
      <c r="AE15" s="33"/>
      <c r="AF15" s="14" t="s">
        <v>59</v>
      </c>
      <c r="AG15" s="24"/>
      <c r="AH15" s="9"/>
      <c r="AI15" s="9"/>
      <c r="AJ15" s="9"/>
      <c r="AK15" s="9"/>
      <c r="AL15" s="9"/>
    </row>
    <row r="16" spans="1:38" s="10" customFormat="1" ht="15" customHeight="1" x14ac:dyDescent="0.2">
      <c r="A16" s="1"/>
      <c r="B16" s="27">
        <v>2013</v>
      </c>
      <c r="C16" s="27"/>
      <c r="D16" s="91" t="s">
        <v>50</v>
      </c>
      <c r="E16" s="27"/>
      <c r="F16" s="92" t="s">
        <v>40</v>
      </c>
      <c r="G16" s="27"/>
      <c r="H16" s="27"/>
      <c r="I16" s="27"/>
      <c r="J16" s="27"/>
      <c r="K16" s="27"/>
      <c r="L16" s="27"/>
      <c r="M16" s="27"/>
      <c r="N16" s="93"/>
      <c r="O16" s="94"/>
      <c r="P16" s="33"/>
      <c r="Q16" s="33"/>
      <c r="R16" s="33"/>
      <c r="S16" s="33"/>
      <c r="T16" s="33"/>
      <c r="U16" s="34"/>
      <c r="V16" s="34"/>
      <c r="W16" s="34"/>
      <c r="X16" s="34"/>
      <c r="Y16" s="34"/>
      <c r="Z16" s="33"/>
      <c r="AA16" s="33"/>
      <c r="AB16" s="33"/>
      <c r="AC16" s="33"/>
      <c r="AD16" s="33"/>
      <c r="AE16" s="33"/>
      <c r="AF16" s="4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1">SUM(E4:E15)</f>
        <v>191</v>
      </c>
      <c r="F17" s="19">
        <f t="shared" si="1"/>
        <v>2</v>
      </c>
      <c r="G17" s="19">
        <f t="shared" si="1"/>
        <v>34</v>
      </c>
      <c r="H17" s="19">
        <f t="shared" si="1"/>
        <v>46</v>
      </c>
      <c r="I17" s="19">
        <f t="shared" si="1"/>
        <v>463</v>
      </c>
      <c r="J17" s="19">
        <f t="shared" si="1"/>
        <v>134</v>
      </c>
      <c r="K17" s="19">
        <f t="shared" si="1"/>
        <v>162</v>
      </c>
      <c r="L17" s="19">
        <f t="shared" si="1"/>
        <v>131</v>
      </c>
      <c r="M17" s="19">
        <f t="shared" si="1"/>
        <v>36</v>
      </c>
      <c r="N17" s="46">
        <f>PRODUCT(I17/O17)</f>
        <v>0.45158170905033829</v>
      </c>
      <c r="O17" s="95">
        <f>SUM(O7:O15)</f>
        <v>1025.2851050448301</v>
      </c>
      <c r="P17" s="19">
        <f t="shared" ref="P17:AE17" si="2">SUM(P4:P15)</f>
        <v>20</v>
      </c>
      <c r="Q17" s="19">
        <f t="shared" si="2"/>
        <v>0</v>
      </c>
      <c r="R17" s="19">
        <f t="shared" si="2"/>
        <v>2</v>
      </c>
      <c r="S17" s="19">
        <f t="shared" si="2"/>
        <v>0</v>
      </c>
      <c r="T17" s="19">
        <f t="shared" si="2"/>
        <v>37</v>
      </c>
      <c r="U17" s="19">
        <f t="shared" si="2"/>
        <v>21</v>
      </c>
      <c r="V17" s="19">
        <f t="shared" si="2"/>
        <v>0</v>
      </c>
      <c r="W17" s="19">
        <f t="shared" si="2"/>
        <v>4</v>
      </c>
      <c r="X17" s="19">
        <f t="shared" si="2"/>
        <v>10</v>
      </c>
      <c r="Y17" s="19">
        <f t="shared" si="2"/>
        <v>51</v>
      </c>
      <c r="Z17" s="19">
        <f t="shared" si="2"/>
        <v>0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0</v>
      </c>
      <c r="AE17" s="19">
        <f t="shared" si="2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2" t="s">
        <v>2</v>
      </c>
      <c r="C18" s="47"/>
      <c r="D18" s="48">
        <f>SUM(F17:H17)+((I17-F17-G17)/3)+(E17/3)+(Z17*25)+(AA17*25)+(AB17*10)+(AC17*25)+(AD17*20)+(AE17*15)</f>
        <v>288</v>
      </c>
      <c r="E18" s="1"/>
      <c r="F18" s="1"/>
      <c r="G18" s="1"/>
      <c r="H18" s="1"/>
      <c r="I18" s="1"/>
      <c r="J18" s="1"/>
      <c r="K18" s="1"/>
      <c r="L18" s="1"/>
      <c r="M18" s="1"/>
      <c r="N18" s="4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50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9"/>
      <c r="O19" s="32"/>
      <c r="P19" s="1"/>
      <c r="Q19" s="5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5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53"/>
      <c r="D20" s="53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46" t="s">
        <v>51</v>
      </c>
      <c r="O20" s="25"/>
      <c r="P20" s="54" t="s">
        <v>33</v>
      </c>
      <c r="Q20" s="13"/>
      <c r="R20" s="13"/>
      <c r="S20" s="13"/>
      <c r="T20" s="55"/>
      <c r="U20" s="55"/>
      <c r="V20" s="55"/>
      <c r="W20" s="55"/>
      <c r="X20" s="55"/>
      <c r="Y20" s="13"/>
      <c r="Z20" s="13"/>
      <c r="AA20" s="13"/>
      <c r="AB20" s="13"/>
      <c r="AC20" s="13"/>
      <c r="AD20" s="13"/>
      <c r="AE20" s="13"/>
      <c r="AF20" s="5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4" t="s">
        <v>17</v>
      </c>
      <c r="C21" s="13"/>
      <c r="D21" s="57"/>
      <c r="E21" s="33">
        <f>PRODUCT(E17)</f>
        <v>191</v>
      </c>
      <c r="F21" s="33">
        <f>PRODUCT(F17)</f>
        <v>2</v>
      </c>
      <c r="G21" s="33">
        <f>PRODUCT(G17)</f>
        <v>34</v>
      </c>
      <c r="H21" s="33">
        <f>PRODUCT(H17)</f>
        <v>46</v>
      </c>
      <c r="I21" s="33">
        <f>PRODUCT(I17)</f>
        <v>463</v>
      </c>
      <c r="J21" s="1"/>
      <c r="K21" s="58">
        <f>PRODUCT((F21+G21)/E21)</f>
        <v>0.18848167539267016</v>
      </c>
      <c r="L21" s="58">
        <f>PRODUCT(H21/E21)</f>
        <v>0.24083769633507854</v>
      </c>
      <c r="M21" s="58">
        <f>PRODUCT(I21/E21)</f>
        <v>2.424083769633508</v>
      </c>
      <c r="N21" s="59">
        <f>PRODUCT(N17)</f>
        <v>0.45158170905033829</v>
      </c>
      <c r="O21" s="25">
        <f>PRODUCT(O17)</f>
        <v>1025.2851050448301</v>
      </c>
      <c r="P21" s="60" t="s">
        <v>35</v>
      </c>
      <c r="Q21" s="61"/>
      <c r="R21" s="61"/>
      <c r="S21" s="62" t="s">
        <v>53</v>
      </c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3" t="s">
        <v>39</v>
      </c>
      <c r="AE21" s="62"/>
      <c r="AF21" s="64" t="s">
        <v>54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5" t="s">
        <v>18</v>
      </c>
      <c r="C22" s="66"/>
      <c r="D22" s="67"/>
      <c r="E22" s="33">
        <f>SUM(P17)</f>
        <v>20</v>
      </c>
      <c r="F22" s="33">
        <f>SUM(Q17)</f>
        <v>0</v>
      </c>
      <c r="G22" s="33">
        <f>SUM(R17)</f>
        <v>2</v>
      </c>
      <c r="H22" s="33">
        <f>SUM(S17)</f>
        <v>0</v>
      </c>
      <c r="I22" s="33">
        <f>SUM(T17)</f>
        <v>37</v>
      </c>
      <c r="J22" s="1"/>
      <c r="K22" s="58">
        <f>PRODUCT((F22+G22)/E22)</f>
        <v>0.1</v>
      </c>
      <c r="L22" s="58">
        <f>PRODUCT(H22/E22)</f>
        <v>0</v>
      </c>
      <c r="M22" s="58">
        <f>PRODUCT(I22/E22)</f>
        <v>1.85</v>
      </c>
      <c r="N22" s="43">
        <v>0.33600000000000002</v>
      </c>
      <c r="O22" s="25">
        <f>PRODUCT(I22/N22)</f>
        <v>110.11904761904761</v>
      </c>
      <c r="P22" s="68" t="s">
        <v>36</v>
      </c>
      <c r="Q22" s="69"/>
      <c r="R22" s="69"/>
      <c r="S22" s="70" t="s">
        <v>55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 t="s">
        <v>49</v>
      </c>
      <c r="AE22" s="70"/>
      <c r="AF22" s="72" t="s">
        <v>56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73" t="s">
        <v>19</v>
      </c>
      <c r="C23" s="74"/>
      <c r="D23" s="75"/>
      <c r="E23" s="34">
        <f>PRODUCT(U17)</f>
        <v>21</v>
      </c>
      <c r="F23" s="34">
        <f>PRODUCT(V17)</f>
        <v>0</v>
      </c>
      <c r="G23" s="34">
        <f>PRODUCT(W17)</f>
        <v>4</v>
      </c>
      <c r="H23" s="34">
        <f>PRODUCT(X17)</f>
        <v>10</v>
      </c>
      <c r="I23" s="34">
        <f>PRODUCT(Y17)</f>
        <v>51</v>
      </c>
      <c r="J23" s="1"/>
      <c r="K23" s="76">
        <f>PRODUCT((F23+G23)/E23)</f>
        <v>0.19047619047619047</v>
      </c>
      <c r="L23" s="76">
        <f>PRODUCT(H23/E23)</f>
        <v>0.47619047619047616</v>
      </c>
      <c r="M23" s="76">
        <f>PRODUCT(I23/E23)</f>
        <v>2.4285714285714284</v>
      </c>
      <c r="N23" s="77">
        <f>PRODUCT(I23/O23)</f>
        <v>0.41803278688524592</v>
      </c>
      <c r="O23" s="25">
        <v>122</v>
      </c>
      <c r="P23" s="68" t="s">
        <v>37</v>
      </c>
      <c r="Q23" s="69"/>
      <c r="R23" s="69"/>
      <c r="S23" s="70" t="s">
        <v>55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 t="s">
        <v>49</v>
      </c>
      <c r="AE23" s="70"/>
      <c r="AF23" s="72" t="s">
        <v>56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8" t="s">
        <v>20</v>
      </c>
      <c r="C24" s="79"/>
      <c r="D24" s="80"/>
      <c r="E24" s="19">
        <f>SUM(E21:E23)</f>
        <v>232</v>
      </c>
      <c r="F24" s="19">
        <f>SUM(F21:F23)</f>
        <v>2</v>
      </c>
      <c r="G24" s="19">
        <f>SUM(G21:G23)</f>
        <v>40</v>
      </c>
      <c r="H24" s="19">
        <f>SUM(H21:H23)</f>
        <v>56</v>
      </c>
      <c r="I24" s="19">
        <f>SUM(I21:I23)</f>
        <v>551</v>
      </c>
      <c r="J24" s="1"/>
      <c r="K24" s="81">
        <f>PRODUCT((F24+G24)/E24)</f>
        <v>0.18103448275862069</v>
      </c>
      <c r="L24" s="81">
        <f>PRODUCT(H24/E24)</f>
        <v>0.2413793103448276</v>
      </c>
      <c r="M24" s="81">
        <f>PRODUCT(I24/E24)</f>
        <v>2.375</v>
      </c>
      <c r="N24" s="46">
        <f>PRODUCT(I24/O24)</f>
        <v>0.438204374331576</v>
      </c>
      <c r="O24" s="25">
        <f>SUM(O21:O23)</f>
        <v>1257.4041526638778</v>
      </c>
      <c r="P24" s="82" t="s">
        <v>38</v>
      </c>
      <c r="Q24" s="83"/>
      <c r="R24" s="83"/>
      <c r="S24" s="84" t="s">
        <v>52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 t="s">
        <v>57</v>
      </c>
      <c r="AE24" s="84"/>
      <c r="AF24" s="86" t="s">
        <v>58</v>
      </c>
      <c r="AG24" s="24"/>
      <c r="AH24" s="9"/>
      <c r="AI24" s="9"/>
      <c r="AJ24" s="9"/>
      <c r="AK24" s="9"/>
      <c r="AL24" s="9"/>
    </row>
    <row r="25" spans="1:38" s="88" customFormat="1" ht="15" customHeight="1" x14ac:dyDescent="0.25">
      <c r="A25" s="1"/>
      <c r="B25" s="50"/>
      <c r="C25" s="50"/>
      <c r="D25" s="50"/>
      <c r="E25" s="50"/>
      <c r="F25" s="50"/>
      <c r="G25" s="50"/>
      <c r="H25" s="50"/>
      <c r="I25" s="50"/>
      <c r="J25" s="1"/>
      <c r="K25" s="50"/>
      <c r="L25" s="50"/>
      <c r="M25" s="50"/>
      <c r="N25" s="49"/>
      <c r="O25" s="25"/>
      <c r="P25" s="1"/>
      <c r="Q25" s="51"/>
      <c r="R25" s="1"/>
      <c r="S25" s="1"/>
      <c r="T25" s="25"/>
      <c r="U25" s="25"/>
      <c r="V25" s="8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88" customFormat="1" ht="15" customHeight="1" x14ac:dyDescent="0.25">
      <c r="A26" s="1"/>
      <c r="B26" s="1" t="s">
        <v>61</v>
      </c>
      <c r="C26" s="1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51"/>
      <c r="O26" s="25"/>
      <c r="P26" s="1"/>
      <c r="Q26" s="51"/>
      <c r="R26" s="1"/>
      <c r="S26" s="1"/>
      <c r="T26" s="25"/>
      <c r="U26" s="25"/>
      <c r="V26" s="87"/>
      <c r="W26" s="1"/>
      <c r="X26" s="1"/>
      <c r="Y26" s="1"/>
      <c r="Z26" s="1"/>
      <c r="AA26" s="1"/>
      <c r="AB26" s="1"/>
      <c r="AC26" s="1"/>
      <c r="AD26" s="1"/>
      <c r="AE26" s="1"/>
      <c r="AF26" s="52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51"/>
      <c r="R27" s="1"/>
      <c r="S27" s="1"/>
      <c r="T27" s="25"/>
      <c r="U27" s="25"/>
      <c r="V27" s="87"/>
      <c r="W27" s="87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51"/>
      <c r="R28" s="1"/>
      <c r="S28" s="1"/>
      <c r="T28" s="25"/>
      <c r="U28" s="25"/>
      <c r="V28" s="87"/>
      <c r="W28" s="87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51"/>
      <c r="R29" s="1"/>
      <c r="S29" s="1"/>
      <c r="T29" s="25"/>
      <c r="U29" s="25"/>
      <c r="V29" s="87"/>
      <c r="W29" s="87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51"/>
      <c r="R30" s="1"/>
      <c r="S30" s="1"/>
      <c r="T30" s="25"/>
      <c r="U30" s="25"/>
      <c r="V30" s="87"/>
      <c r="W30" s="87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51"/>
      <c r="R31" s="1"/>
      <c r="S31" s="1"/>
      <c r="T31" s="25"/>
      <c r="U31" s="25"/>
      <c r="V31" s="87"/>
      <c r="W31" s="87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51"/>
      <c r="R32" s="1"/>
      <c r="S32" s="1"/>
      <c r="T32" s="25"/>
      <c r="U32" s="25"/>
      <c r="V32" s="87"/>
      <c r="W32" s="87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51"/>
      <c r="R33" s="1"/>
      <c r="S33" s="1"/>
      <c r="T33" s="25"/>
      <c r="U33" s="25"/>
      <c r="V33" s="87"/>
      <c r="W33" s="87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51"/>
      <c r="R34" s="1"/>
      <c r="S34" s="1"/>
      <c r="T34" s="25"/>
      <c r="U34" s="25"/>
      <c r="V34" s="87"/>
      <c r="W34" s="87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51"/>
      <c r="R35" s="1"/>
      <c r="S35" s="1"/>
      <c r="T35" s="25"/>
      <c r="U35" s="25"/>
      <c r="V35" s="87"/>
      <c r="W35" s="87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51"/>
      <c r="R36" s="1"/>
      <c r="S36" s="1"/>
      <c r="T36" s="25"/>
      <c r="U36" s="25"/>
      <c r="V36" s="87"/>
      <c r="W36" s="87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51"/>
      <c r="R37" s="1"/>
      <c r="S37" s="1"/>
      <c r="T37" s="25"/>
      <c r="U37" s="25"/>
      <c r="V37" s="87"/>
      <c r="W37" s="87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51"/>
      <c r="R38" s="1"/>
      <c r="S38" s="1"/>
      <c r="T38" s="25"/>
      <c r="U38" s="25"/>
      <c r="V38" s="87"/>
      <c r="W38" s="87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51"/>
      <c r="R39" s="1"/>
      <c r="S39" s="1"/>
      <c r="T39" s="25"/>
      <c r="U39" s="25"/>
      <c r="V39" s="87"/>
      <c r="W39" s="87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51"/>
      <c r="R40" s="1"/>
      <c r="S40" s="1"/>
      <c r="T40" s="25"/>
      <c r="U40" s="25"/>
      <c r="V40" s="87"/>
      <c r="W40" s="87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51"/>
      <c r="R41" s="1"/>
      <c r="S41" s="1"/>
      <c r="T41" s="25"/>
      <c r="U41" s="25"/>
      <c r="V41" s="87"/>
      <c r="W41" s="87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51"/>
      <c r="R42" s="1"/>
      <c r="S42" s="1"/>
      <c r="T42" s="25"/>
      <c r="U42" s="25"/>
      <c r="V42" s="87"/>
      <c r="W42" s="87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51"/>
      <c r="R43" s="1"/>
      <c r="S43" s="1"/>
      <c r="T43" s="25"/>
      <c r="U43" s="25"/>
      <c r="V43" s="87"/>
      <c r="W43" s="87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51"/>
      <c r="R44" s="1"/>
      <c r="S44" s="1"/>
      <c r="T44" s="25"/>
      <c r="U44" s="25"/>
      <c r="V44" s="87"/>
      <c r="W44" s="87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51"/>
      <c r="R45" s="1"/>
      <c r="S45" s="1"/>
      <c r="T45" s="25"/>
      <c r="U45" s="25"/>
      <c r="V45" s="87"/>
      <c r="W45" s="87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51"/>
      <c r="R46" s="1"/>
      <c r="S46" s="1"/>
      <c r="T46" s="25"/>
      <c r="U46" s="25"/>
      <c r="V46" s="87"/>
      <c r="W46" s="87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51"/>
      <c r="R47" s="1"/>
      <c r="S47" s="1"/>
      <c r="T47" s="25"/>
      <c r="U47" s="25"/>
      <c r="V47" s="87"/>
      <c r="W47" s="87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51"/>
      <c r="R48" s="1"/>
      <c r="S48" s="1"/>
      <c r="T48" s="25"/>
      <c r="U48" s="25"/>
      <c r="V48" s="87"/>
      <c r="W48" s="87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51"/>
      <c r="R49" s="1"/>
      <c r="S49" s="1"/>
      <c r="T49" s="25"/>
      <c r="U49" s="25"/>
      <c r="V49" s="87"/>
      <c r="W49" s="87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51"/>
      <c r="R50" s="1"/>
      <c r="S50" s="1"/>
      <c r="T50" s="25"/>
      <c r="U50" s="25"/>
      <c r="V50" s="87"/>
      <c r="W50" s="87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51"/>
      <c r="R51" s="1"/>
      <c r="S51" s="1"/>
      <c r="T51" s="25"/>
      <c r="U51" s="25"/>
      <c r="V51" s="87"/>
      <c r="W51" s="87"/>
      <c r="X51" s="25"/>
      <c r="Y51" s="25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51"/>
      <c r="R52" s="1"/>
      <c r="S52" s="1"/>
      <c r="T52" s="25"/>
      <c r="U52" s="25"/>
      <c r="V52" s="87"/>
      <c r="W52" s="87"/>
      <c r="X52" s="25"/>
      <c r="Y52" s="25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51"/>
      <c r="R53" s="1"/>
      <c r="S53" s="1"/>
      <c r="T53" s="25"/>
      <c r="U53" s="25"/>
      <c r="V53" s="87"/>
      <c r="W53" s="87"/>
      <c r="X53" s="25"/>
      <c r="Y53" s="25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51"/>
      <c r="R54" s="1"/>
      <c r="S54" s="1"/>
      <c r="T54" s="25"/>
      <c r="U54" s="25"/>
      <c r="V54" s="87"/>
      <c r="W54" s="87"/>
      <c r="X54" s="25"/>
      <c r="Y54" s="25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51"/>
      <c r="R55" s="1"/>
      <c r="S55" s="1"/>
      <c r="T55" s="25"/>
      <c r="U55" s="25"/>
      <c r="V55" s="87"/>
      <c r="W55" s="87"/>
      <c r="X55" s="25"/>
      <c r="Y55" s="25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51"/>
      <c r="R56" s="1"/>
      <c r="S56" s="1"/>
      <c r="T56" s="25"/>
      <c r="U56" s="25"/>
      <c r="V56" s="87"/>
      <c r="W56" s="87"/>
      <c r="X56" s="25"/>
      <c r="Y56" s="25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51"/>
      <c r="R57" s="1"/>
      <c r="S57" s="1"/>
      <c r="T57" s="25"/>
      <c r="U57" s="25"/>
      <c r="V57" s="87"/>
      <c r="W57" s="87"/>
      <c r="X57" s="25"/>
      <c r="Y57" s="25"/>
      <c r="Z57" s="25"/>
      <c r="AA57" s="25"/>
      <c r="AB57" s="25"/>
      <c r="AC57" s="25"/>
      <c r="AD57" s="25"/>
      <c r="AE57" s="25"/>
      <c r="AF57" s="25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51"/>
      <c r="R58" s="1"/>
      <c r="S58" s="1"/>
      <c r="T58" s="25"/>
      <c r="U58" s="25"/>
      <c r="V58" s="87"/>
      <c r="W58" s="87"/>
      <c r="X58" s="25"/>
      <c r="Y58" s="25"/>
      <c r="Z58" s="25"/>
      <c r="AA58" s="25"/>
      <c r="AB58" s="25"/>
      <c r="AC58" s="25"/>
      <c r="AD58" s="25"/>
      <c r="AE58" s="25"/>
      <c r="AF58" s="25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51"/>
      <c r="R59" s="1"/>
      <c r="S59" s="1"/>
      <c r="T59" s="25"/>
      <c r="U59" s="25"/>
      <c r="V59" s="87"/>
      <c r="W59" s="87"/>
      <c r="X59" s="25"/>
      <c r="Y59" s="25"/>
      <c r="Z59" s="25"/>
      <c r="AA59" s="25"/>
      <c r="AB59" s="25"/>
      <c r="AC59" s="25"/>
      <c r="AD59" s="25"/>
      <c r="AE59" s="25"/>
      <c r="AF59" s="25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51"/>
      <c r="R60" s="1"/>
      <c r="S60" s="1"/>
      <c r="T60" s="25"/>
      <c r="U60" s="25"/>
      <c r="V60" s="87"/>
      <c r="W60" s="87"/>
      <c r="X60" s="25"/>
      <c r="Y60" s="25"/>
      <c r="Z60" s="25"/>
      <c r="AA60" s="25"/>
      <c r="AB60" s="25"/>
      <c r="AC60" s="25"/>
      <c r="AD60" s="25"/>
      <c r="AE60" s="25"/>
      <c r="AF60" s="25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51"/>
      <c r="R61" s="1"/>
      <c r="S61" s="1"/>
      <c r="T61" s="25"/>
      <c r="U61" s="25"/>
      <c r="V61" s="87"/>
      <c r="W61" s="87"/>
      <c r="X61" s="25"/>
      <c r="Y61" s="25"/>
      <c r="Z61" s="25"/>
      <c r="AA61" s="25"/>
      <c r="AB61" s="25"/>
      <c r="AC61" s="25"/>
      <c r="AD61" s="25"/>
      <c r="AE61" s="25"/>
      <c r="AF61" s="25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51"/>
      <c r="R62" s="1"/>
      <c r="S62" s="1"/>
      <c r="T62" s="25"/>
      <c r="U62" s="25"/>
      <c r="V62" s="87"/>
      <c r="W62" s="87"/>
      <c r="X62" s="25"/>
      <c r="Y62" s="25"/>
      <c r="Z62" s="25"/>
      <c r="AA62" s="25"/>
      <c r="AB62" s="25"/>
      <c r="AC62" s="25"/>
      <c r="AD62" s="25"/>
      <c r="AE62" s="25"/>
      <c r="AF62" s="25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51"/>
      <c r="R63" s="1"/>
      <c r="S63" s="1"/>
      <c r="T63" s="25"/>
      <c r="U63" s="25"/>
      <c r="V63" s="87"/>
      <c r="W63" s="87"/>
      <c r="X63" s="25"/>
      <c r="Y63" s="25"/>
      <c r="Z63" s="25"/>
      <c r="AA63" s="25"/>
      <c r="AB63" s="25"/>
      <c r="AC63" s="25"/>
      <c r="AD63" s="25"/>
      <c r="AE63" s="25"/>
      <c r="AF63" s="25"/>
      <c r="AG63" s="9"/>
      <c r="AH63" s="9"/>
      <c r="AI63" s="9"/>
      <c r="AJ63" s="9"/>
      <c r="AK63" s="9"/>
      <c r="AL6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2019-02-12T23:18:13Z</dcterms:modified>
</cp:coreProperties>
</file>